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DMINISTRATIVO FINANCIERO\2024\TELETRABAJO 2024\UARTES EP 2024\Lotaip\TH\LOTAIP DICIEMBRE 2022 A JUNIO 2023\ABRIL-2023\"/>
    </mc:Choice>
  </mc:AlternateContent>
  <bookViews>
    <workbookView xWindow="0" yWindow="0" windowWidth="24000" windowHeight="8835"/>
  </bookViews>
  <sheets>
    <sheet name="LITERAL C" sheetId="8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8" l="1"/>
  <c r="K16" i="8"/>
  <c r="J6" i="8"/>
  <c r="K6" i="8"/>
  <c r="L6" i="8"/>
  <c r="M6" i="8"/>
  <c r="J7" i="8" l="1"/>
  <c r="K7" i="8"/>
  <c r="L7" i="8"/>
  <c r="M7" i="8" l="1"/>
  <c r="K11" i="8"/>
  <c r="L11" i="8"/>
  <c r="L5" i="8"/>
  <c r="L8" i="8"/>
  <c r="L9" i="8"/>
  <c r="K5" i="8"/>
  <c r="M5" i="8" s="1"/>
  <c r="K8" i="8"/>
  <c r="K9" i="8"/>
  <c r="K10" i="8"/>
  <c r="J5" i="8"/>
  <c r="J8" i="8"/>
  <c r="J9" i="8"/>
  <c r="J11" i="8"/>
  <c r="M9" i="8" l="1"/>
  <c r="M11" i="8"/>
  <c r="M8" i="8"/>
  <c r="L10" i="8"/>
  <c r="M10" i="8" s="1"/>
  <c r="J10" i="8"/>
</calcChain>
</file>

<file path=xl/sharedStrings.xml><?xml version="1.0" encoding="utf-8"?>
<sst xmlns="http://schemas.openxmlformats.org/spreadsheetml/2006/main" count="70" uniqueCount="59">
  <si>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</si>
  <si>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</si>
  <si>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</si>
  <si>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</si>
  <si>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</si>
  <si>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</si>
  <si>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>CORREO ELECTRÓNICO DEL O LA RESPONSABLES DE LA UNIDAD POSEEDORA DE LA INFORMACIÓN</t>
  </si>
  <si>
    <t>Apellidos y nombres de los servidores y servidoras</t>
  </si>
  <si>
    <t>Puesto institucional</t>
  </si>
  <si>
    <t>GERENTE GENERAL</t>
  </si>
  <si>
    <t>No.</t>
  </si>
  <si>
    <t>Cédula</t>
  </si>
  <si>
    <t>Unidad Administrativa</t>
  </si>
  <si>
    <t>Régimen laboral al que pertenece</t>
  </si>
  <si>
    <t>Número de partida presupuestaria</t>
  </si>
  <si>
    <t>Grado jerárquico o escala a la que pertenece</t>
  </si>
  <si>
    <t>Remuneración mensual unificada</t>
  </si>
  <si>
    <t>Remuneració unificada (anual)</t>
  </si>
  <si>
    <t>Décimo Tercera Remuneración</t>
  </si>
  <si>
    <t>Décimo Cuarta Remuneración</t>
  </si>
  <si>
    <t>Total ingresos adicionales</t>
  </si>
  <si>
    <t>Literal c) La La remuneración mensual por puesto y todo ingreso adicional, incluso el sistema de compensación, según lo establezcan las disposiciones correspondientes</t>
  </si>
  <si>
    <t>UNIDAD ADMINISTRATIVA FINANCIERA</t>
  </si>
  <si>
    <t>ANALISTA DE TALENTO HUMANO</t>
  </si>
  <si>
    <t>IBARRA SANCHEZ SABRINA VALERIA</t>
  </si>
  <si>
    <t>GERENCIA</t>
  </si>
  <si>
    <t>NOMBRAMIENTO PROVISIONAL</t>
  </si>
  <si>
    <t>NOMBRAMIENTO DE LIBRE REMOCIÓN</t>
  </si>
  <si>
    <t>51.01.05.001</t>
  </si>
  <si>
    <t>51.01.05.005</t>
  </si>
  <si>
    <t>UEP NIVEL DIRECTIVO B1</t>
  </si>
  <si>
    <t>UEP NIVEL PROFESIONAL A3</t>
  </si>
  <si>
    <t>1206221754</t>
  </si>
  <si>
    <t>ARREAGA CRESPO DUVAL EMILIO</t>
  </si>
  <si>
    <t>0915856546</t>
  </si>
  <si>
    <t>DURÁN ESPINOZA VERÓNICA GISELLE</t>
  </si>
  <si>
    <t>0912797487</t>
  </si>
  <si>
    <t>FRANCO MONCHO NICOLÁS</t>
  </si>
  <si>
    <t>0923444046</t>
  </si>
  <si>
    <t xml:space="preserve">URGILÉS CHICA SHUBER DANIEL </t>
  </si>
  <si>
    <t>ANALISTA FINANCIERO</t>
  </si>
  <si>
    <t>ASISTENTE DE GERENCIA GENERAL</t>
  </si>
  <si>
    <t>ESPECIALISTA DE PROYECTOS Y SERVICIOS</t>
  </si>
  <si>
    <t>ASESORÍA</t>
  </si>
  <si>
    <t>JEFE DE ASESORÍA JURÍDICA</t>
  </si>
  <si>
    <t>UNIDAD DE PROYECTO Y SERVICIOS</t>
  </si>
  <si>
    <t>51.01.05.003</t>
  </si>
  <si>
    <t>51.01.05.002</t>
  </si>
  <si>
    <t>61.01.05.004</t>
  </si>
  <si>
    <t>51.01.05.007</t>
  </si>
  <si>
    <t>UEP NIVEL  NO PROFESIONAL B4</t>
  </si>
  <si>
    <t>UEP NIVEL PROFESIONAL B3</t>
  </si>
  <si>
    <t>UEP NIVEL DIRECTIVOB2</t>
  </si>
  <si>
    <t>0941157745</t>
  </si>
  <si>
    <t xml:space="preserve">CHUIZA GUIJARRO ANDREA LUCIA </t>
  </si>
  <si>
    <t>ESPECIALISTA ADMINISTRATIVO FINANCIERO</t>
  </si>
  <si>
    <t>51.01.05.006</t>
  </si>
  <si>
    <t>ARREAGA LEÓN KAREN STEFANIE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</si>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</sst>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0000000000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</xdr:colOff>
      <xdr:row>0</xdr:row>
      <xdr:rowOff>0</xdr:rowOff>
    </xdr:from>
    <xdr:to>
      <xdr:col>12</xdr:col>
      <xdr:colOff>609601</xdr:colOff>
      <xdr:row>0</xdr:row>
      <xdr:rowOff>596900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8382001" y="0"/>
          <a:ext cx="1371600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PUARTES\LOTAIP\LOTAIP%20DICIEMBRE%202022%20A%20JUNIO%202023\DICIEMBRE-2022\LITERAL%20A4%20-01-1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ACCESO A LA INFO"/>
      <sheetName val="LITERAL A4"/>
    </sheetNames>
    <sheetDataSet>
      <sheetData sheetId="0"/>
      <sheetData sheetId="1">
        <row r="27">
          <cell r="D27" t="str">
            <v>ANDREA CHUIZA GUIJARRO</v>
          </cell>
        </row>
        <row r="28">
          <cell r="D28" t="str">
            <v>achuiza.ep@uartes.edu.ec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reag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7"/>
  <sheetViews>
    <sheetView tabSelected="1" zoomScaleNormal="100" workbookViewId="0">
      <selection activeCell="C11" sqref="C11"/>
    </sheetView>
  </sheetViews>
  <sheetFormatPr baseColWidth="10" defaultRowHeight="15" x14ac:dyDescent="0.25"/>
  <cols>
    <col min="1" max="1" width="8.28515625" customWidth="1"/>
    <col min="3" max="3" width="22.140625" customWidth="1"/>
    <col min="6" max="6" width="24.140625" customWidth="1"/>
  </cols>
  <sheetData>
    <row r="1" spans="1:13" ht="48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4.65" customHeight="1" x14ac:dyDescent="0.25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45" x14ac:dyDescent="0.25">
      <c r="A4" s="8" t="s">
        <v>10</v>
      </c>
      <c r="B4" s="8" t="s">
        <v>11</v>
      </c>
      <c r="C4" s="8" t="s">
        <v>7</v>
      </c>
      <c r="D4" s="8" t="s">
        <v>8</v>
      </c>
      <c r="E4" s="8" t="s">
        <v>12</v>
      </c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8" t="s">
        <v>18</v>
      </c>
      <c r="L4" s="8" t="s">
        <v>19</v>
      </c>
      <c r="M4" s="8" t="s">
        <v>20</v>
      </c>
    </row>
    <row r="5" spans="1:13" ht="33.75" x14ac:dyDescent="0.25">
      <c r="A5" s="1">
        <v>1</v>
      </c>
      <c r="B5" s="3" t="s">
        <v>32</v>
      </c>
      <c r="C5" s="2" t="s">
        <v>33</v>
      </c>
      <c r="D5" s="1" t="s">
        <v>40</v>
      </c>
      <c r="E5" s="1" t="s">
        <v>22</v>
      </c>
      <c r="F5" s="1" t="s">
        <v>26</v>
      </c>
      <c r="G5" s="2" t="s">
        <v>47</v>
      </c>
      <c r="H5" s="1" t="s">
        <v>31</v>
      </c>
      <c r="I5" s="6">
        <v>986</v>
      </c>
      <c r="J5" s="6">
        <f t="shared" ref="J5:J9" si="0">I5*12</f>
        <v>11832</v>
      </c>
      <c r="K5" s="6">
        <f t="shared" ref="K5:K9" si="1">I5/12</f>
        <v>82.166666666666671</v>
      </c>
      <c r="L5" s="6">
        <f t="shared" ref="L5:L9" si="2">450/12</f>
        <v>37.5</v>
      </c>
      <c r="M5" s="6">
        <f t="shared" ref="M5:M9" si="3">K5+L5</f>
        <v>119.66666666666667</v>
      </c>
    </row>
    <row r="6" spans="1:13" ht="33.75" x14ac:dyDescent="0.25">
      <c r="A6" s="1">
        <v>2</v>
      </c>
      <c r="B6" s="3">
        <v>924881592</v>
      </c>
      <c r="C6" s="2" t="s">
        <v>57</v>
      </c>
      <c r="D6" s="1" t="s">
        <v>23</v>
      </c>
      <c r="E6" s="1" t="s">
        <v>22</v>
      </c>
      <c r="F6" s="1" t="s">
        <v>26</v>
      </c>
      <c r="G6" s="2" t="s">
        <v>29</v>
      </c>
      <c r="H6" s="1" t="s">
        <v>31</v>
      </c>
      <c r="I6" s="6">
        <v>986</v>
      </c>
      <c r="J6" s="6">
        <f t="shared" ref="J6" si="4">I6*12</f>
        <v>11832</v>
      </c>
      <c r="K6" s="6">
        <f t="shared" ref="K6" si="5">I6/12</f>
        <v>82.166666666666671</v>
      </c>
      <c r="L6" s="6">
        <f t="shared" si="2"/>
        <v>37.5</v>
      </c>
      <c r="M6" s="6">
        <f t="shared" ref="M6" si="6">K6+L6</f>
        <v>119.66666666666667</v>
      </c>
    </row>
    <row r="7" spans="1:13" ht="33.75" x14ac:dyDescent="0.25">
      <c r="A7" s="1">
        <v>3</v>
      </c>
      <c r="B7" s="3" t="s">
        <v>53</v>
      </c>
      <c r="C7" s="2" t="s">
        <v>54</v>
      </c>
      <c r="D7" s="1" t="s">
        <v>55</v>
      </c>
      <c r="E7" s="1" t="s">
        <v>22</v>
      </c>
      <c r="F7" s="1" t="s">
        <v>26</v>
      </c>
      <c r="G7" s="2" t="s">
        <v>56</v>
      </c>
      <c r="H7" s="1" t="s">
        <v>51</v>
      </c>
      <c r="I7" s="6">
        <v>1676</v>
      </c>
      <c r="J7" s="6">
        <f t="shared" ref="J7" si="7">I7*12</f>
        <v>20112</v>
      </c>
      <c r="K7" s="6">
        <f t="shared" ref="K7" si="8">I7/12</f>
        <v>139.66666666666666</v>
      </c>
      <c r="L7" s="6">
        <f t="shared" si="2"/>
        <v>37.5</v>
      </c>
      <c r="M7" s="6">
        <f t="shared" ref="M7" si="9">K7+L7</f>
        <v>177.16666666666666</v>
      </c>
    </row>
    <row r="8" spans="1:13" ht="33.75" x14ac:dyDescent="0.25">
      <c r="A8" s="1">
        <v>4</v>
      </c>
      <c r="B8" s="4" t="s">
        <v>34</v>
      </c>
      <c r="C8" s="1" t="s">
        <v>35</v>
      </c>
      <c r="D8" s="1" t="s">
        <v>41</v>
      </c>
      <c r="E8" s="1" t="s">
        <v>25</v>
      </c>
      <c r="F8" s="1" t="s">
        <v>26</v>
      </c>
      <c r="G8" s="2" t="s">
        <v>46</v>
      </c>
      <c r="H8" s="1" t="s">
        <v>50</v>
      </c>
      <c r="I8" s="6">
        <v>817</v>
      </c>
      <c r="J8" s="6">
        <f t="shared" si="0"/>
        <v>9804</v>
      </c>
      <c r="K8" s="6">
        <f t="shared" si="1"/>
        <v>68.083333333333329</v>
      </c>
      <c r="L8" s="6">
        <f t="shared" si="2"/>
        <v>37.5</v>
      </c>
      <c r="M8" s="6">
        <f t="shared" si="3"/>
        <v>105.58333333333333</v>
      </c>
    </row>
    <row r="9" spans="1:13" ht="33.75" x14ac:dyDescent="0.25">
      <c r="A9" s="1">
        <v>5</v>
      </c>
      <c r="B9" s="3" t="s">
        <v>36</v>
      </c>
      <c r="C9" s="2" t="s">
        <v>37</v>
      </c>
      <c r="D9" s="1" t="s">
        <v>42</v>
      </c>
      <c r="E9" s="1" t="s">
        <v>45</v>
      </c>
      <c r="F9" s="1" t="s">
        <v>26</v>
      </c>
      <c r="G9" s="2" t="s">
        <v>48</v>
      </c>
      <c r="H9" s="1" t="s">
        <v>51</v>
      </c>
      <c r="I9" s="6">
        <v>1676</v>
      </c>
      <c r="J9" s="6">
        <f t="shared" si="0"/>
        <v>20112</v>
      </c>
      <c r="K9" s="6">
        <f t="shared" si="1"/>
        <v>139.66666666666666</v>
      </c>
      <c r="L9" s="6">
        <f t="shared" si="2"/>
        <v>37.5</v>
      </c>
      <c r="M9" s="6">
        <f t="shared" si="3"/>
        <v>177.16666666666666</v>
      </c>
    </row>
    <row r="10" spans="1:13" s="5" customFormat="1" ht="22.5" x14ac:dyDescent="0.25">
      <c r="A10" s="1">
        <v>6</v>
      </c>
      <c r="B10" s="3">
        <v>924805419</v>
      </c>
      <c r="C10" s="2" t="s">
        <v>24</v>
      </c>
      <c r="D10" s="2" t="s">
        <v>9</v>
      </c>
      <c r="E10" s="2" t="s">
        <v>25</v>
      </c>
      <c r="F10" s="2" t="s">
        <v>27</v>
      </c>
      <c r="G10" s="2" t="s">
        <v>28</v>
      </c>
      <c r="H10" s="1" t="s">
        <v>30</v>
      </c>
      <c r="I10" s="7">
        <v>3400</v>
      </c>
      <c r="J10" s="6">
        <f>I10*12</f>
        <v>40800</v>
      </c>
      <c r="K10" s="6">
        <f>I10/12</f>
        <v>283.33333333333331</v>
      </c>
      <c r="L10" s="6">
        <f>450/12</f>
        <v>37.5</v>
      </c>
      <c r="M10" s="6">
        <f>K10+L10</f>
        <v>320.83333333333331</v>
      </c>
    </row>
    <row r="11" spans="1:13" s="5" customFormat="1" ht="33.75" x14ac:dyDescent="0.25">
      <c r="A11" s="17">
        <v>7</v>
      </c>
      <c r="B11" s="4" t="s">
        <v>38</v>
      </c>
      <c r="C11" s="1" t="s">
        <v>39</v>
      </c>
      <c r="D11" s="1" t="s">
        <v>44</v>
      </c>
      <c r="E11" s="1" t="s">
        <v>43</v>
      </c>
      <c r="F11" s="2" t="s">
        <v>27</v>
      </c>
      <c r="G11" s="1" t="s">
        <v>49</v>
      </c>
      <c r="H11" s="1" t="s">
        <v>52</v>
      </c>
      <c r="I11" s="6">
        <v>2000</v>
      </c>
      <c r="J11" s="6">
        <f>I11*12</f>
        <v>24000</v>
      </c>
      <c r="K11" s="6">
        <f>I11/12</f>
        <v>166.66666666666666</v>
      </c>
      <c r="L11" s="6">
        <f>450/12</f>
        <v>37.5</v>
      </c>
      <c r="M11" s="6">
        <f>K11+L11</f>
        <v>204.16666666666666</v>
      </c>
    </row>
    <row r="12" spans="1:13" ht="14.65" customHeight="1" x14ac:dyDescent="0.25">
      <c r="A12" s="13" t="s">
        <v>1</v>
      </c>
      <c r="B12" s="13"/>
      <c r="C12" s="13"/>
      <c r="D12" s="13"/>
      <c r="E12" s="13"/>
      <c r="F12" s="13"/>
      <c r="G12" s="13"/>
      <c r="H12" s="13"/>
      <c r="I12" s="13"/>
      <c r="J12" s="13"/>
      <c r="K12" s="16">
        <v>45046</v>
      </c>
      <c r="L12" s="11"/>
      <c r="M12" s="12"/>
    </row>
    <row r="13" spans="1:13" ht="14.65" customHeight="1" x14ac:dyDescent="0.25">
      <c r="A13" s="13" t="s">
        <v>2</v>
      </c>
      <c r="B13" s="13"/>
      <c r="C13" s="13"/>
      <c r="D13" s="13"/>
      <c r="E13" s="13"/>
      <c r="F13" s="13"/>
      <c r="G13" s="13"/>
      <c r="H13" s="13"/>
      <c r="I13" s="13"/>
      <c r="J13" s="13"/>
      <c r="K13" s="10" t="s">
        <v>58</v>
      </c>
      <c r="L13" s="11"/>
      <c r="M13" s="12"/>
    </row>
    <row r="14" spans="1:13" ht="14.65" customHeight="1" x14ac:dyDescent="0.25">
      <c r="A14" s="13" t="s">
        <v>3</v>
      </c>
      <c r="B14" s="13"/>
      <c r="C14" s="13"/>
      <c r="D14" s="13"/>
      <c r="E14" s="13"/>
      <c r="F14" s="13"/>
      <c r="G14" s="13"/>
      <c r="H14" s="13"/>
      <c r="I14" s="13"/>
      <c r="J14" s="13"/>
      <c r="K14" s="10" t="s">
        <v>22</v>
      </c>
      <c r="L14" s="11"/>
      <c r="M14" s="12"/>
    </row>
    <row r="15" spans="1:13" ht="14.65" customHeight="1" x14ac:dyDescent="0.25">
      <c r="A15" s="13" t="s">
        <v>4</v>
      </c>
      <c r="B15" s="13"/>
      <c r="C15" s="13"/>
      <c r="D15" s="13"/>
      <c r="E15" s="13"/>
      <c r="F15" s="13"/>
      <c r="G15" s="13"/>
      <c r="H15" s="13"/>
      <c r="I15" s="13"/>
      <c r="J15" s="13"/>
      <c r="K15" s="10" t="str">
        <f>'[1]LITERAL A4'!D27</f>
        <v>ANDREA CHUIZA GUIJARRO</v>
      </c>
      <c r="L15" s="11"/>
      <c r="M15" s="12"/>
    </row>
    <row r="16" spans="1:13" ht="14.65" customHeight="1" x14ac:dyDescent="0.25">
      <c r="A16" s="13" t="s">
        <v>6</v>
      </c>
      <c r="B16" s="13"/>
      <c r="C16" s="13"/>
      <c r="D16" s="13"/>
      <c r="E16" s="13"/>
      <c r="F16" s="13"/>
      <c r="G16" s="13"/>
      <c r="H16" s="13"/>
      <c r="I16" s="13"/>
      <c r="J16" s="13"/>
      <c r="K16" s="10" t="str">
        <f>'[1]LITERAL A4'!D28</f>
        <v>achuiza.ep@uartes.edu.ec</v>
      </c>
      <c r="L16" s="11"/>
      <c r="M16" s="12"/>
    </row>
    <row r="17" spans="1:13" ht="14.65" customHeight="1" x14ac:dyDescent="0.25">
      <c r="A17" s="13" t="s">
        <v>5</v>
      </c>
      <c r="B17" s="13"/>
      <c r="C17" s="13"/>
      <c r="D17" s="13"/>
      <c r="E17" s="13"/>
      <c r="F17" s="13"/>
      <c r="G17" s="13"/>
      <c r="H17" s="13"/>
      <c r="I17" s="13"/>
      <c r="J17" s="13"/>
      <c r="K17" s="10">
        <v>42509700</v>
      </c>
      <c r="L17" s="11"/>
      <c r="M17" s="12"/>
    </row>
  </sheetData>
  <sortState ref="B8:M10">
    <sortCondition ref="B8"/>
  </sortState>
  <mergeCells count="15">
    <mergeCell ref="A1:M1"/>
    <mergeCell ref="K15:M15"/>
    <mergeCell ref="K16:M16"/>
    <mergeCell ref="K17:M17"/>
    <mergeCell ref="A12:J12"/>
    <mergeCell ref="A13:J13"/>
    <mergeCell ref="A14:J14"/>
    <mergeCell ref="A15:J15"/>
    <mergeCell ref="A16:J16"/>
    <mergeCell ref="A17:J17"/>
    <mergeCell ref="A2:M2"/>
    <mergeCell ref="A3:M3"/>
    <mergeCell ref="K12:M12"/>
    <mergeCell ref="K13:M13"/>
    <mergeCell ref="K14:M14"/>
  </mergeCells>
  <hyperlinks>
    <hyperlink ref="K16" r:id="rId1" display="karreaga.ep@uartes.edu.ec"/>
  </hyperlinks>
  <pageMargins left="0.7" right="0.7" top="0.75" bottom="0.75" header="0.3" footer="0.3"/>
  <pageSetup paperSize="9" scale="75" orientation="landscape" r:id="rId2"/>
  <headerFooter>
    <oddFooter>&amp;L1 de 1&amp;CUARTES EP&amp;RLITERAL C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Andrea Lucía Chuiza Guijarro</cp:lastModifiedBy>
  <cp:lastPrinted>2024-01-17T16:37:59Z</cp:lastPrinted>
  <dcterms:created xsi:type="dcterms:W3CDTF">2023-08-08T21:03:39Z</dcterms:created>
  <dcterms:modified xsi:type="dcterms:W3CDTF">2024-01-17T16:39:24Z</dcterms:modified>
</cp:coreProperties>
</file>